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filterPrivacy="1"/>
  <xr:revisionPtr revIDLastSave="0" documentId="13_ncr:1_{82289AFE-BDEF-41BC-AAEC-8426A5D9B62D}" xr6:coauthVersionLast="36" xr6:coauthVersionMax="47" xr10:uidLastSave="{00000000-0000-0000-0000-000000000000}"/>
  <bookViews>
    <workbookView xWindow="0" yWindow="0" windowWidth="28800" windowHeight="11325" activeTab="1" xr2:uid="{00000000-000D-0000-FFFF-FFFF00000000}"/>
  </bookViews>
  <sheets>
    <sheet name="план" sheetId="2" r:id="rId1"/>
    <sheet name="факт" sheetId="1" r:id="rId2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8" i="1" l="1"/>
  <c r="D17" i="1"/>
  <c r="D16" i="1"/>
  <c r="D15" i="1"/>
  <c r="D14" i="1"/>
  <c r="D13" i="1"/>
  <c r="D12" i="1"/>
  <c r="D11" i="1"/>
  <c r="D10" i="1"/>
  <c r="D9" i="1"/>
  <c r="D8" i="1"/>
  <c r="D7" i="1"/>
  <c r="E7" i="1"/>
  <c r="E19" i="1"/>
  <c r="F19" i="1"/>
  <c r="F6" i="1"/>
  <c r="B19" i="1"/>
  <c r="C19" i="1"/>
  <c r="D19" i="2" l="1"/>
  <c r="D18" i="2"/>
  <c r="D17" i="2"/>
  <c r="D16" i="2"/>
  <c r="D15" i="2"/>
  <c r="D14" i="2"/>
  <c r="D13" i="2"/>
  <c r="D12" i="2"/>
  <c r="D11" i="2"/>
  <c r="D10" i="2"/>
  <c r="D9" i="2"/>
  <c r="D8" i="2"/>
  <c r="D7" i="2"/>
  <c r="C18" i="2"/>
  <c r="C15" i="2"/>
  <c r="C16" i="2" s="1"/>
  <c r="C17" i="2" s="1"/>
  <c r="C14" i="2"/>
  <c r="C9" i="2"/>
  <c r="C10" i="2" s="1"/>
  <c r="C11" i="2" s="1"/>
  <c r="C12" i="2" s="1"/>
  <c r="C8" i="2"/>
  <c r="C19" i="2" l="1"/>
  <c r="D19" i="1" l="1"/>
  <c r="G19" i="1" l="1"/>
  <c r="B19" i="2"/>
</calcChain>
</file>

<file path=xl/sharedStrings.xml><?xml version="1.0" encoding="utf-8"?>
<sst xmlns="http://schemas.openxmlformats.org/spreadsheetml/2006/main" count="50" uniqueCount="30">
  <si>
    <t>Раскрытие информации согласно ПП № 24 п. 19г(3)</t>
  </si>
  <si>
    <t>Период</t>
  </si>
  <si>
    <t>Фактические показатели (по оплате)</t>
  </si>
  <si>
    <t>Стоимость покупки потерь</t>
  </si>
  <si>
    <t>кВт*ч</t>
  </si>
  <si>
    <t>нормативные, руб./кВт*ч (без НДС)</t>
  </si>
  <si>
    <t>ненормативные, руб./кВт*ч (без НДС)</t>
  </si>
  <si>
    <t>руб. (без НДС)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</si>
  <si>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</si>
  <si>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</si>
  <si>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</si>
  <si>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</si>
  <si>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</si>
  <si>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</si>
  <si>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</si>
  <si>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</si>
  <si>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</si>
  <si>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</si>
  <si>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</si>
  <si>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</si>
  <si>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ИТОГО:</t>
  </si>
  <si>
    <t>О затратах на оплату потерь в сетях  ООО ТМК «ЭНР» - ФАКТ за 2024 год</t>
  </si>
  <si>
    <t>О затратах на оплату потерь в сетях  ООО ТМК «ЭНР» - ПЛАН на 2025 год</t>
  </si>
  <si>
    <t>Плановые показатели (по оплате)</t>
  </si>
  <si>
    <t>Объем плановых потерь</t>
  </si>
  <si>
    <t>Затраты на оплату потерь</t>
  </si>
  <si>
    <t>Объем нормативных потерь</t>
  </si>
  <si>
    <t>Объем ненормативных потерь</t>
  </si>
  <si>
    <t>Затраты на оплату нормативных потерь</t>
  </si>
  <si>
    <t>Затраты на оплату ненормативных потерь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</si>
</sst>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name val="Tahoma"/>
      <family val="2"/>
      <charset val="204"/>
    </font>
    <font>
      <sz val="11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0"/>
      <name val="Arial"/>
      <family val="2"/>
      <charset val="204"/>
    </font>
    <font>
      <b/>
      <sz val="14"/>
      <color theme="1"/>
      <name val="Calibri"/>
      <family val="2"/>
      <charset val="204"/>
      <scheme val="minor"/>
    </font>
    <font>
      <b/>
      <i/>
      <sz val="14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9" fontId="2" fillId="0" borderId="0" applyBorder="0">
      <alignment vertical="top"/>
    </xf>
    <xf numFmtId="0" fontId="5" fillId="0" borderId="0"/>
  </cellStyleXfs>
  <cellXfs count="40">
    <xf numFmtId="0" fontId="0" fillId="0" borderId="0" xfId="0"/>
    <xf numFmtId="0" fontId="3" fillId="0" borderId="0" xfId="0" applyFont="1"/>
    <xf numFmtId="0" fontId="0" fillId="0" borderId="0" xfId="0" applyBorder="1"/>
    <xf numFmtId="0" fontId="0" fillId="0" borderId="0" xfId="0" applyFill="1"/>
    <xf numFmtId="0" fontId="6" fillId="0" borderId="1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11" xfId="0" applyFont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left" vertical="center"/>
    </xf>
    <xf numFmtId="0" fontId="4" fillId="0" borderId="0" xfId="0" applyFont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4" fontId="10" fillId="0" borderId="8" xfId="0" applyNumberFormat="1" applyFont="1" applyBorder="1" applyAlignment="1">
      <alignment horizontal="center" vertical="center"/>
    </xf>
    <xf numFmtId="3" fontId="6" fillId="0" borderId="5" xfId="0" applyNumberFormat="1" applyFont="1" applyBorder="1" applyAlignment="1">
      <alignment horizontal="center" vertical="center"/>
    </xf>
    <xf numFmtId="3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3" fontId="10" fillId="0" borderId="5" xfId="0" applyNumberFormat="1" applyFont="1" applyBorder="1" applyAlignment="1">
      <alignment horizontal="center" vertical="center"/>
    </xf>
    <xf numFmtId="3" fontId="10" fillId="0" borderId="1" xfId="0" applyNumberFormat="1" applyFont="1" applyBorder="1" applyAlignment="1">
      <alignment horizontal="center" vertical="center" wrapText="1"/>
    </xf>
    <xf numFmtId="3" fontId="10" fillId="0" borderId="8" xfId="0" applyNumberFormat="1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164" fontId="8" fillId="0" borderId="5" xfId="0" applyNumberFormat="1" applyFont="1" applyBorder="1" applyAlignment="1">
      <alignment horizontal="center" vertical="center" wrapText="1"/>
    </xf>
    <xf numFmtId="4" fontId="10" fillId="0" borderId="9" xfId="0" applyNumberFormat="1" applyFont="1" applyBorder="1" applyAlignment="1">
      <alignment horizontal="center" vertical="center"/>
    </xf>
    <xf numFmtId="0" fontId="1" fillId="0" borderId="0" xfId="0" applyFont="1"/>
    <xf numFmtId="164" fontId="8" fillId="0" borderId="12" xfId="0" applyNumberFormat="1" applyFont="1" applyBorder="1" applyAlignment="1">
      <alignment horizontal="center" vertical="center" wrapText="1"/>
    </xf>
    <xf numFmtId="164" fontId="11" fillId="0" borderId="5" xfId="0" applyNumberFormat="1" applyFont="1" applyBorder="1" applyAlignment="1">
      <alignment horizontal="center" vertical="center" wrapText="1"/>
    </xf>
    <xf numFmtId="4" fontId="6" fillId="0" borderId="9" xfId="0" applyNumberFormat="1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14" xfId="0" applyFont="1" applyBorder="1" applyAlignment="1">
      <alignment horizontal="center" vertical="center" wrapText="1"/>
    </xf>
    <xf numFmtId="3" fontId="10" fillId="0" borderId="12" xfId="0" applyNumberFormat="1" applyFont="1" applyBorder="1" applyAlignment="1">
      <alignment horizontal="center" vertical="center" wrapText="1"/>
    </xf>
    <xf numFmtId="4" fontId="6" fillId="0" borderId="5" xfId="0" applyNumberFormat="1" applyFont="1" applyBorder="1" applyAlignment="1">
      <alignment horizontal="center" vertical="center"/>
    </xf>
    <xf numFmtId="4" fontId="10" fillId="0" borderId="1" xfId="0" applyNumberFormat="1" applyFont="1" applyBorder="1" applyAlignment="1">
      <alignment horizontal="center" vertical="center"/>
    </xf>
  </cellXfs>
  <cellStyles count="3">
    <cellStyle name="Обычный" xfId="0" builtinId="0"/>
    <cellStyle name="Обычный 10" xfId="1" xr:uid="{00000000-0005-0000-0000-000001000000}"/>
    <cellStyle name="Обычный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0F36B9-F4C6-414F-A872-ABCF9ECEE974}">
  <sheetPr>
    <pageSetUpPr fitToPage="1"/>
  </sheetPr>
  <dimension ref="A1:E37"/>
  <sheetViews>
    <sheetView workbookViewId="0">
      <selection activeCell="D5" sqref="D5"/>
    </sheetView>
  </sheetViews>
  <sheetFormatPr defaultRowHeight="15" x14ac:dyDescent="0.25"/>
  <cols>
    <col min="1" max="1" width="16.28515625" customWidth="1"/>
    <col min="2" max="3" width="25.42578125" customWidth="1"/>
    <col min="4" max="4" width="39.42578125" customWidth="1"/>
    <col min="5" max="5" width="25.85546875" customWidth="1"/>
  </cols>
  <sheetData>
    <row r="1" spans="1:4" ht="41.25" customHeight="1" x14ac:dyDescent="0.25">
      <c r="A1" s="18" t="s">
        <v>22</v>
      </c>
      <c r="B1" s="18"/>
      <c r="C1" s="18"/>
      <c r="D1" s="18"/>
    </row>
    <row r="2" spans="1:4" ht="15.75" x14ac:dyDescent="0.25">
      <c r="A2" s="9" t="s">
        <v>0</v>
      </c>
      <c r="B2" s="9"/>
      <c r="C2" s="9"/>
      <c r="D2" s="9"/>
    </row>
    <row r="3" spans="1:4" ht="15.75" thickBot="1" x14ac:dyDescent="0.3">
      <c r="A3" s="1"/>
      <c r="B3" s="1"/>
      <c r="C3" s="1"/>
      <c r="D3" s="1"/>
    </row>
    <row r="4" spans="1:4" ht="50.25" customHeight="1" x14ac:dyDescent="0.25">
      <c r="A4" s="10" t="s">
        <v>1</v>
      </c>
      <c r="B4" s="13" t="s">
        <v>23</v>
      </c>
      <c r="C4" s="13"/>
      <c r="D4" s="15"/>
    </row>
    <row r="5" spans="1:4" ht="37.5" x14ac:dyDescent="0.25">
      <c r="A5" s="11"/>
      <c r="B5" s="22" t="s">
        <v>24</v>
      </c>
      <c r="C5" s="23" t="s">
        <v>3</v>
      </c>
      <c r="D5" s="24" t="s">
        <v>25</v>
      </c>
    </row>
    <row r="6" spans="1:4" ht="37.5" x14ac:dyDescent="0.25">
      <c r="A6" s="12"/>
      <c r="B6" s="26" t="s">
        <v>4</v>
      </c>
      <c r="C6" s="22" t="s">
        <v>5</v>
      </c>
      <c r="D6" s="27" t="s">
        <v>7</v>
      </c>
    </row>
    <row r="7" spans="1:4" ht="18.75" x14ac:dyDescent="0.25">
      <c r="A7" s="8" t="s">
        <v>8</v>
      </c>
      <c r="B7" s="21">
        <v>5109014</v>
      </c>
      <c r="C7" s="28">
        <v>3.87405</v>
      </c>
      <c r="D7" s="19">
        <f>B7*C7</f>
        <v>19792575.686700001</v>
      </c>
    </row>
    <row r="8" spans="1:4" ht="18.75" x14ac:dyDescent="0.25">
      <c r="A8" s="8" t="s">
        <v>9</v>
      </c>
      <c r="B8" s="21">
        <v>5109014</v>
      </c>
      <c r="C8" s="28">
        <f>C7</f>
        <v>3.87405</v>
      </c>
      <c r="D8" s="19">
        <f t="shared" ref="D8:D18" si="0">B8*C8</f>
        <v>19792575.686700001</v>
      </c>
    </row>
    <row r="9" spans="1:4" ht="18.75" x14ac:dyDescent="0.25">
      <c r="A9" s="8" t="s">
        <v>10</v>
      </c>
      <c r="B9" s="21">
        <v>5109014</v>
      </c>
      <c r="C9" s="28">
        <f t="shared" ref="C9:C12" si="1">C8</f>
        <v>3.87405</v>
      </c>
      <c r="D9" s="19">
        <f t="shared" si="0"/>
        <v>19792575.686700001</v>
      </c>
    </row>
    <row r="10" spans="1:4" ht="18.75" x14ac:dyDescent="0.25">
      <c r="A10" s="8" t="s">
        <v>11</v>
      </c>
      <c r="B10" s="21">
        <v>5109014</v>
      </c>
      <c r="C10" s="28">
        <f t="shared" si="1"/>
        <v>3.87405</v>
      </c>
      <c r="D10" s="19">
        <f t="shared" si="0"/>
        <v>19792575.686700001</v>
      </c>
    </row>
    <row r="11" spans="1:4" ht="18.75" x14ac:dyDescent="0.25">
      <c r="A11" s="8" t="s">
        <v>12</v>
      </c>
      <c r="B11" s="21">
        <v>5109014</v>
      </c>
      <c r="C11" s="28">
        <f t="shared" si="1"/>
        <v>3.87405</v>
      </c>
      <c r="D11" s="19">
        <f t="shared" si="0"/>
        <v>19792575.686700001</v>
      </c>
    </row>
    <row r="12" spans="1:4" ht="18.75" x14ac:dyDescent="0.25">
      <c r="A12" s="8" t="s">
        <v>13</v>
      </c>
      <c r="B12" s="21">
        <v>5109014</v>
      </c>
      <c r="C12" s="28">
        <f t="shared" si="1"/>
        <v>3.87405</v>
      </c>
      <c r="D12" s="19">
        <f t="shared" si="0"/>
        <v>19792575.686700001</v>
      </c>
    </row>
    <row r="13" spans="1:4" ht="18.75" x14ac:dyDescent="0.25">
      <c r="A13" s="8" t="s">
        <v>14</v>
      </c>
      <c r="B13" s="21">
        <v>5109014</v>
      </c>
      <c r="C13" s="28">
        <v>4.0610499999999998</v>
      </c>
      <c r="D13" s="19">
        <f t="shared" si="0"/>
        <v>20747961.304699998</v>
      </c>
    </row>
    <row r="14" spans="1:4" ht="18.75" x14ac:dyDescent="0.25">
      <c r="A14" s="8" t="s">
        <v>15</v>
      </c>
      <c r="B14" s="21">
        <v>5109014</v>
      </c>
      <c r="C14" s="28">
        <f>C13</f>
        <v>4.0610499999999998</v>
      </c>
      <c r="D14" s="19">
        <f t="shared" si="0"/>
        <v>20747961.304699998</v>
      </c>
    </row>
    <row r="15" spans="1:4" ht="18.75" x14ac:dyDescent="0.25">
      <c r="A15" s="8" t="s">
        <v>16</v>
      </c>
      <c r="B15" s="21">
        <v>5109014</v>
      </c>
      <c r="C15" s="28">
        <f t="shared" ref="C15:C17" si="2">C14</f>
        <v>4.0610499999999998</v>
      </c>
      <c r="D15" s="19">
        <f t="shared" si="0"/>
        <v>20747961.304699998</v>
      </c>
    </row>
    <row r="16" spans="1:4" ht="18.75" x14ac:dyDescent="0.25">
      <c r="A16" s="8" t="s">
        <v>17</v>
      </c>
      <c r="B16" s="21">
        <v>5109014</v>
      </c>
      <c r="C16" s="28">
        <f t="shared" si="2"/>
        <v>4.0610499999999998</v>
      </c>
      <c r="D16" s="19">
        <f t="shared" si="0"/>
        <v>20747961.304699998</v>
      </c>
    </row>
    <row r="17" spans="1:5" ht="18.75" x14ac:dyDescent="0.25">
      <c r="A17" s="8" t="s">
        <v>18</v>
      </c>
      <c r="B17" s="21">
        <v>5109014</v>
      </c>
      <c r="C17" s="28">
        <f t="shared" si="2"/>
        <v>4.0610499999999998</v>
      </c>
      <c r="D17" s="19">
        <f t="shared" si="0"/>
        <v>20747961.304699998</v>
      </c>
    </row>
    <row r="18" spans="1:5" ht="18.75" x14ac:dyDescent="0.25">
      <c r="A18" s="8" t="s">
        <v>19</v>
      </c>
      <c r="B18" s="21">
        <v>5109014</v>
      </c>
      <c r="C18" s="28">
        <f>C17</f>
        <v>4.0610499999999998</v>
      </c>
      <c r="D18" s="19">
        <f t="shared" si="0"/>
        <v>20747961.304699998</v>
      </c>
    </row>
    <row r="19" spans="1:5" ht="19.5" thickBot="1" x14ac:dyDescent="0.3">
      <c r="A19" s="6" t="s">
        <v>20</v>
      </c>
      <c r="B19" s="25">
        <f>SUM(B7:B18)</f>
        <v>61308168</v>
      </c>
      <c r="C19" s="29">
        <f>SUM(C7:C18)/12</f>
        <v>3.9675500000000006</v>
      </c>
      <c r="D19" s="30">
        <f>SUM(D7:D18)</f>
        <v>243243221.94839993</v>
      </c>
      <c r="E19" s="7"/>
    </row>
    <row r="20" spans="1:5" x14ac:dyDescent="0.25">
      <c r="A20" s="1"/>
      <c r="B20" s="1"/>
      <c r="C20" s="1"/>
      <c r="D20" s="1"/>
    </row>
    <row r="21" spans="1:5" x14ac:dyDescent="0.25">
      <c r="B21" s="2"/>
      <c r="C21" s="2"/>
    </row>
    <row r="22" spans="1:5" x14ac:dyDescent="0.25">
      <c r="B22" s="2"/>
      <c r="C22" s="2"/>
    </row>
    <row r="23" spans="1:5" x14ac:dyDescent="0.25">
      <c r="B23" s="2"/>
      <c r="C23" s="2"/>
      <c r="D23" s="2"/>
    </row>
    <row r="24" spans="1:5" x14ac:dyDescent="0.25">
      <c r="B24" s="2"/>
      <c r="C24" s="2"/>
      <c r="D24" s="2"/>
    </row>
    <row r="25" spans="1:5" x14ac:dyDescent="0.25">
      <c r="B25" s="2"/>
      <c r="C25" s="2"/>
    </row>
    <row r="26" spans="1:5" x14ac:dyDescent="0.25">
      <c r="B26" s="2"/>
      <c r="C26" s="2"/>
    </row>
    <row r="27" spans="1:5" x14ac:dyDescent="0.25">
      <c r="B27" s="2"/>
      <c r="C27" s="2"/>
    </row>
    <row r="28" spans="1:5" x14ac:dyDescent="0.25">
      <c r="B28" s="2"/>
      <c r="C28" s="2"/>
    </row>
    <row r="29" spans="1:5" x14ac:dyDescent="0.25">
      <c r="B29" s="2"/>
      <c r="C29" s="2"/>
    </row>
    <row r="30" spans="1:5" x14ac:dyDescent="0.25">
      <c r="B30" s="2"/>
      <c r="C30" s="2"/>
    </row>
    <row r="31" spans="1:5" x14ac:dyDescent="0.25">
      <c r="B31" s="2"/>
      <c r="C31" s="2"/>
    </row>
    <row r="32" spans="1:5" x14ac:dyDescent="0.25">
      <c r="B32" s="2"/>
      <c r="C32" s="2"/>
    </row>
    <row r="33" spans="2:3" x14ac:dyDescent="0.25">
      <c r="B33" s="2"/>
      <c r="C33" s="2"/>
    </row>
    <row r="34" spans="2:3" x14ac:dyDescent="0.25">
      <c r="B34" s="2"/>
      <c r="C34" s="2"/>
    </row>
    <row r="35" spans="2:3" x14ac:dyDescent="0.25">
      <c r="B35" s="2"/>
      <c r="C35" s="2"/>
    </row>
    <row r="36" spans="2:3" x14ac:dyDescent="0.25">
      <c r="B36" s="2"/>
      <c r="C36" s="2"/>
    </row>
    <row r="37" spans="2:3" x14ac:dyDescent="0.25">
      <c r="B37" s="2"/>
      <c r="C37" s="2"/>
    </row>
  </sheetData>
  <mergeCells count="4">
    <mergeCell ref="A1:D1"/>
    <mergeCell ref="A2:D2"/>
    <mergeCell ref="A4:A6"/>
    <mergeCell ref="B4:D4"/>
  </mergeCells>
  <pageMargins left="0.7" right="0.7" top="0.75" bottom="0.75" header="0.3" footer="0.3"/>
  <pageSetup paperSize="9" scale="7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7"/>
  <sheetViews>
    <sheetView tabSelected="1" workbookViewId="0">
      <selection activeCell="D8" sqref="D8:D18"/>
    </sheetView>
  </sheetViews>
  <sheetFormatPr defaultRowHeight="15" x14ac:dyDescent="0.25"/>
  <cols>
    <col min="1" max="1" width="16.28515625" customWidth="1"/>
    <col min="2" max="2" width="25.42578125" customWidth="1"/>
    <col min="3" max="3" width="19.85546875" style="3" customWidth="1"/>
    <col min="4" max="5" width="25.42578125" customWidth="1"/>
    <col min="6" max="7" width="30.5703125" customWidth="1"/>
    <col min="8" max="8" width="25.85546875" customWidth="1"/>
  </cols>
  <sheetData>
    <row r="1" spans="1:7" ht="41.25" customHeight="1" x14ac:dyDescent="0.25">
      <c r="A1" s="18" t="s">
        <v>21</v>
      </c>
      <c r="B1" s="18"/>
      <c r="C1" s="18"/>
      <c r="D1" s="18"/>
      <c r="E1" s="18"/>
      <c r="F1" s="18"/>
      <c r="G1" s="18"/>
    </row>
    <row r="2" spans="1:7" ht="15.75" x14ac:dyDescent="0.25">
      <c r="A2" s="9" t="s">
        <v>0</v>
      </c>
      <c r="B2" s="9"/>
      <c r="C2" s="9"/>
      <c r="D2" s="9"/>
      <c r="E2" s="9"/>
      <c r="F2" s="9"/>
      <c r="G2" s="9"/>
    </row>
    <row r="3" spans="1:7" ht="15.75" thickBot="1" x14ac:dyDescent="0.3">
      <c r="A3" s="1"/>
      <c r="B3" s="1"/>
      <c r="D3" s="1"/>
      <c r="E3" s="1"/>
      <c r="F3" s="1"/>
      <c r="G3" s="1"/>
    </row>
    <row r="4" spans="1:7" s="31" customFormat="1" ht="50.25" customHeight="1" x14ac:dyDescent="0.25">
      <c r="A4" s="10" t="s">
        <v>1</v>
      </c>
      <c r="B4" s="13" t="s">
        <v>2</v>
      </c>
      <c r="C4" s="13"/>
      <c r="D4" s="13"/>
      <c r="E4" s="14"/>
      <c r="F4" s="14"/>
      <c r="G4" s="15"/>
    </row>
    <row r="5" spans="1:7" s="31" customFormat="1" ht="56.25" x14ac:dyDescent="0.25">
      <c r="A5" s="11"/>
      <c r="B5" s="4" t="s">
        <v>26</v>
      </c>
      <c r="C5" s="4" t="s">
        <v>27</v>
      </c>
      <c r="D5" s="16" t="s">
        <v>3</v>
      </c>
      <c r="E5" s="17"/>
      <c r="F5" s="36" t="s">
        <v>28</v>
      </c>
      <c r="G5" s="5" t="s">
        <v>29</v>
      </c>
    </row>
    <row r="6" spans="1:7" s="31" customFormat="1" ht="37.5" x14ac:dyDescent="0.25">
      <c r="A6" s="12"/>
      <c r="B6" s="26" t="s">
        <v>4</v>
      </c>
      <c r="C6" s="26" t="s">
        <v>4</v>
      </c>
      <c r="D6" s="22" t="s">
        <v>5</v>
      </c>
      <c r="E6" s="22" t="s">
        <v>6</v>
      </c>
      <c r="F6" s="37" t="str">
        <f>G6</f>
        <v>руб. (без НДС)</v>
      </c>
      <c r="G6" s="27" t="s">
        <v>7</v>
      </c>
    </row>
    <row r="7" spans="1:7" s="31" customFormat="1" ht="18.75" x14ac:dyDescent="0.25">
      <c r="A7" s="8" t="s">
        <v>8</v>
      </c>
      <c r="B7" s="21">
        <v>5082165</v>
      </c>
      <c r="C7" s="21">
        <v>325184</v>
      </c>
      <c r="D7" s="32">
        <f>F7/B7</f>
        <v>3.2706422400689474</v>
      </c>
      <c r="E7" s="32">
        <f>G7/C7</f>
        <v>3.1580099881913006</v>
      </c>
      <c r="F7" s="39">
        <v>16621943.520000001</v>
      </c>
      <c r="G7" s="19">
        <v>1026934.32</v>
      </c>
    </row>
    <row r="8" spans="1:7" s="31" customFormat="1" ht="18.75" x14ac:dyDescent="0.25">
      <c r="A8" s="8" t="s">
        <v>9</v>
      </c>
      <c r="B8" s="21">
        <v>3048783</v>
      </c>
      <c r="C8" s="21">
        <v>0</v>
      </c>
      <c r="D8" s="32">
        <f t="shared" ref="D8:D18" si="0">F8/B8</f>
        <v>3.5643446606727998</v>
      </c>
      <c r="E8" s="32">
        <v>0</v>
      </c>
      <c r="F8" s="39">
        <v>10866913.407600001</v>
      </c>
      <c r="G8" s="19">
        <v>0</v>
      </c>
    </row>
    <row r="9" spans="1:7" s="31" customFormat="1" ht="18.75" x14ac:dyDescent="0.25">
      <c r="A9" s="8" t="s">
        <v>10</v>
      </c>
      <c r="B9" s="21">
        <v>4561492</v>
      </c>
      <c r="C9" s="21">
        <v>2090923</v>
      </c>
      <c r="D9" s="32">
        <f t="shared" si="0"/>
        <v>3.4440075867720474</v>
      </c>
      <c r="E9" s="32">
        <v>3.3066900000000001</v>
      </c>
      <c r="F9" s="39">
        <v>15709813.055</v>
      </c>
      <c r="G9" s="19">
        <v>6914034.1699999999</v>
      </c>
    </row>
    <row r="10" spans="1:7" s="31" customFormat="1" ht="18.75" x14ac:dyDescent="0.25">
      <c r="A10" s="8" t="s">
        <v>11</v>
      </c>
      <c r="B10" s="21">
        <v>3690874</v>
      </c>
      <c r="C10" s="21">
        <v>4469129</v>
      </c>
      <c r="D10" s="32">
        <f t="shared" si="0"/>
        <v>3.6590385550956221</v>
      </c>
      <c r="E10" s="32">
        <v>3.5549599999999999</v>
      </c>
      <c r="F10" s="39">
        <v>13505050.267999999</v>
      </c>
      <c r="G10" s="19">
        <v>15887574.83</v>
      </c>
    </row>
    <row r="11" spans="1:7" s="31" customFormat="1" ht="18.75" x14ac:dyDescent="0.25">
      <c r="A11" s="8" t="s">
        <v>12</v>
      </c>
      <c r="B11" s="21">
        <v>2940696</v>
      </c>
      <c r="C11" s="21">
        <v>3426919</v>
      </c>
      <c r="D11" s="32">
        <f t="shared" si="0"/>
        <v>3.4676131551850311</v>
      </c>
      <c r="E11" s="32">
        <v>3.3222700000000001</v>
      </c>
      <c r="F11" s="39">
        <v>10197196.135</v>
      </c>
      <c r="G11" s="19">
        <v>11385150.189999999</v>
      </c>
    </row>
    <row r="12" spans="1:7" s="31" customFormat="1" ht="18.75" x14ac:dyDescent="0.25">
      <c r="A12" s="8" t="s">
        <v>13</v>
      </c>
      <c r="B12" s="21">
        <v>1847409</v>
      </c>
      <c r="C12" s="21">
        <v>1524488</v>
      </c>
      <c r="D12" s="32">
        <f t="shared" si="0"/>
        <v>3.5703309705647208</v>
      </c>
      <c r="E12" s="32">
        <v>3.4826999999999999</v>
      </c>
      <c r="F12" s="39">
        <v>6595861.568</v>
      </c>
      <c r="G12" s="19">
        <v>5309334.3600000003</v>
      </c>
    </row>
    <row r="13" spans="1:7" s="31" customFormat="1" ht="18.75" x14ac:dyDescent="0.25">
      <c r="A13" s="8" t="s">
        <v>14</v>
      </c>
      <c r="B13" s="21">
        <v>3943595</v>
      </c>
      <c r="C13" s="21">
        <v>4292469</v>
      </c>
      <c r="D13" s="32">
        <f t="shared" si="0"/>
        <v>3.8960917908659485</v>
      </c>
      <c r="E13" s="32">
        <v>3.46774</v>
      </c>
      <c r="F13" s="39">
        <v>15364608.106000001</v>
      </c>
      <c r="G13" s="19">
        <v>14885166.449999999</v>
      </c>
    </row>
    <row r="14" spans="1:7" s="31" customFormat="1" ht="18.75" x14ac:dyDescent="0.25">
      <c r="A14" s="8" t="s">
        <v>15</v>
      </c>
      <c r="B14" s="21">
        <v>2754195</v>
      </c>
      <c r="C14" s="21">
        <v>5309311</v>
      </c>
      <c r="D14" s="32">
        <f t="shared" si="0"/>
        <v>4.1687826766078659</v>
      </c>
      <c r="E14" s="32">
        <v>3.7337500000000001</v>
      </c>
      <c r="F14" s="39">
        <v>11481640.404000001</v>
      </c>
      <c r="G14" s="19">
        <v>19823639.949999999</v>
      </c>
    </row>
    <row r="15" spans="1:7" s="31" customFormat="1" ht="18.75" x14ac:dyDescent="0.25">
      <c r="A15" s="8" t="s">
        <v>16</v>
      </c>
      <c r="B15" s="21">
        <v>1990583</v>
      </c>
      <c r="C15" s="21">
        <v>4077239</v>
      </c>
      <c r="D15" s="32">
        <f t="shared" si="0"/>
        <v>4.4182835626547599</v>
      </c>
      <c r="E15" s="32">
        <v>3.9835799999999999</v>
      </c>
      <c r="F15" s="39">
        <v>8794960.1490000002</v>
      </c>
      <c r="G15" s="19">
        <v>16242007.73</v>
      </c>
    </row>
    <row r="16" spans="1:7" s="31" customFormat="1" ht="18.75" x14ac:dyDescent="0.25">
      <c r="A16" s="8" t="s">
        <v>17</v>
      </c>
      <c r="B16" s="21">
        <v>3955337</v>
      </c>
      <c r="C16" s="21">
        <v>4873031</v>
      </c>
      <c r="D16" s="32">
        <f t="shared" si="0"/>
        <v>4.0342691441968155</v>
      </c>
      <c r="E16" s="32">
        <v>3.5745300000000002</v>
      </c>
      <c r="F16" s="39">
        <v>15956894.013999999</v>
      </c>
      <c r="G16" s="19">
        <v>17418795.5</v>
      </c>
    </row>
    <row r="17" spans="1:8" s="31" customFormat="1" ht="18.75" x14ac:dyDescent="0.25">
      <c r="A17" s="8" t="s">
        <v>18</v>
      </c>
      <c r="B17" s="21">
        <v>4518174</v>
      </c>
      <c r="C17" s="21">
        <v>3443905</v>
      </c>
      <c r="D17" s="32">
        <f t="shared" si="0"/>
        <v>4.1763059523604005</v>
      </c>
      <c r="E17" s="32">
        <v>3.7641800000000001</v>
      </c>
      <c r="F17" s="39">
        <v>18869276.969999999</v>
      </c>
      <c r="G17" s="19">
        <v>12963478.32</v>
      </c>
    </row>
    <row r="18" spans="1:8" s="31" customFormat="1" ht="18.75" x14ac:dyDescent="0.25">
      <c r="A18" s="8" t="s">
        <v>19</v>
      </c>
      <c r="B18" s="21">
        <v>5341576</v>
      </c>
      <c r="C18" s="21">
        <v>992496</v>
      </c>
      <c r="D18" s="32">
        <f t="shared" si="0"/>
        <v>3.9589577064896209</v>
      </c>
      <c r="E18" s="32">
        <v>3.5127299999999999</v>
      </c>
      <c r="F18" s="39">
        <v>21147073.470000003</v>
      </c>
      <c r="G18" s="19">
        <v>3486370.4699999997</v>
      </c>
    </row>
    <row r="19" spans="1:8" s="31" customFormat="1" ht="19.5" thickBot="1" x14ac:dyDescent="0.3">
      <c r="A19" s="6" t="s">
        <v>20</v>
      </c>
      <c r="B19" s="20">
        <f>SUM(B7:B18)</f>
        <v>43674879</v>
      </c>
      <c r="C19" s="20">
        <f>SUM(C7:C18)</f>
        <v>34825094</v>
      </c>
      <c r="D19" s="33">
        <f>SUM(D7:D18)/12</f>
        <v>3.8023890001278815</v>
      </c>
      <c r="E19" s="33">
        <f>SUM(E7:E18)/12</f>
        <v>3.2384283323492746</v>
      </c>
      <c r="F19" s="38">
        <f>SUM(F7:F18)</f>
        <v>165111231.06659999</v>
      </c>
      <c r="G19" s="34">
        <f>SUM(G7:G18)</f>
        <v>125342486.28999999</v>
      </c>
      <c r="H19" s="35"/>
    </row>
    <row r="20" spans="1:8" x14ac:dyDescent="0.25">
      <c r="A20" s="1"/>
      <c r="B20" s="1"/>
      <c r="D20" s="1"/>
      <c r="E20" s="1"/>
      <c r="F20" s="1"/>
      <c r="G20" s="1"/>
    </row>
    <row r="21" spans="1:8" x14ac:dyDescent="0.25">
      <c r="B21" s="2"/>
      <c r="D21" s="2"/>
      <c r="E21" s="2"/>
      <c r="F21" s="2"/>
    </row>
    <row r="22" spans="1:8" x14ac:dyDescent="0.25">
      <c r="B22" s="2"/>
      <c r="D22" s="2"/>
      <c r="E22" s="2"/>
      <c r="F22" s="2"/>
    </row>
    <row r="23" spans="1:8" x14ac:dyDescent="0.25">
      <c r="B23" s="2"/>
      <c r="D23" s="2"/>
      <c r="E23" s="2"/>
      <c r="F23" s="2"/>
      <c r="G23" s="2"/>
    </row>
    <row r="24" spans="1:8" x14ac:dyDescent="0.25">
      <c r="B24" s="2"/>
      <c r="D24" s="2"/>
      <c r="E24" s="2"/>
      <c r="F24" s="2"/>
      <c r="G24" s="2"/>
    </row>
    <row r="25" spans="1:8" x14ac:dyDescent="0.25">
      <c r="B25" s="2"/>
      <c r="D25" s="2"/>
      <c r="E25" s="2"/>
      <c r="F25" s="2"/>
    </row>
    <row r="26" spans="1:8" x14ac:dyDescent="0.25">
      <c r="B26" s="2"/>
      <c r="D26" s="2"/>
      <c r="E26" s="2"/>
      <c r="F26" s="2"/>
    </row>
    <row r="27" spans="1:8" x14ac:dyDescent="0.25">
      <c r="B27" s="2"/>
      <c r="D27" s="2"/>
      <c r="E27" s="2"/>
      <c r="F27" s="2"/>
    </row>
    <row r="28" spans="1:8" x14ac:dyDescent="0.25">
      <c r="B28" s="2"/>
      <c r="D28" s="2"/>
      <c r="E28" s="2"/>
      <c r="F28" s="2"/>
    </row>
    <row r="29" spans="1:8" x14ac:dyDescent="0.25">
      <c r="B29" s="2"/>
      <c r="D29" s="2"/>
      <c r="E29" s="2"/>
      <c r="F29" s="2"/>
    </row>
    <row r="30" spans="1:8" x14ac:dyDescent="0.25">
      <c r="B30" s="2"/>
      <c r="D30" s="2"/>
      <c r="E30" s="2"/>
      <c r="F30" s="2"/>
    </row>
    <row r="31" spans="1:8" x14ac:dyDescent="0.25">
      <c r="B31" s="2"/>
      <c r="D31" s="2"/>
      <c r="E31" s="2"/>
      <c r="F31" s="2"/>
    </row>
    <row r="32" spans="1:8" x14ac:dyDescent="0.25">
      <c r="B32" s="2"/>
      <c r="D32" s="2"/>
      <c r="E32" s="2"/>
      <c r="F32" s="2"/>
    </row>
    <row r="33" spans="2:6" x14ac:dyDescent="0.25">
      <c r="B33" s="2"/>
      <c r="D33" s="2"/>
      <c r="E33" s="2"/>
      <c r="F33" s="2"/>
    </row>
    <row r="34" spans="2:6" x14ac:dyDescent="0.25">
      <c r="B34" s="2"/>
      <c r="D34" s="2"/>
      <c r="E34" s="2"/>
      <c r="F34" s="2"/>
    </row>
    <row r="35" spans="2:6" x14ac:dyDescent="0.25">
      <c r="B35" s="2"/>
      <c r="D35" s="2"/>
      <c r="E35" s="2"/>
      <c r="F35" s="2"/>
    </row>
    <row r="36" spans="2:6" x14ac:dyDescent="0.25">
      <c r="B36" s="2"/>
      <c r="D36" s="2"/>
      <c r="E36" s="2"/>
      <c r="F36" s="2"/>
    </row>
    <row r="37" spans="2:6" x14ac:dyDescent="0.25">
      <c r="B37" s="2"/>
      <c r="D37" s="2"/>
      <c r="E37" s="2"/>
      <c r="F37" s="2"/>
    </row>
  </sheetData>
  <mergeCells count="5">
    <mergeCell ref="A2:G2"/>
    <mergeCell ref="A4:A6"/>
    <mergeCell ref="A1:G1"/>
    <mergeCell ref="B4:G4"/>
    <mergeCell ref="D5:E5"/>
  </mergeCells>
  <pageMargins left="0.7" right="0.7" top="0.75" bottom="0.75" header="0.3" footer="0.3"/>
  <pageSetup paperSize="9" scale="7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план</vt:lpstr>
      <vt:lpstr>факт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2015-06-05T18:19:34Z</dcterms:created>
  <dcterms:modified xsi:type="dcterms:W3CDTF">2025-02-21T08:03:09Z</dcterms:modified>
  <cp:category/>
  <cp:contentStatus/>
</cp:coreProperties>
</file>